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dirigente" sheetId="1" r:id="rId1"/>
    <sheet name="quadro" sheetId="2" r:id="rId2"/>
    <sheet name="impegato" sheetId="3" r:id="rId3"/>
  </sheets>
  <definedNames>
    <definedName name="_xlnm.Print_Area" localSheetId="0">'dirigente'!$A$1:$J$38</definedName>
    <definedName name="_xlnm.Print_Area" localSheetId="2">'impegato'!$A$1:$J$38</definedName>
    <definedName name="_xlnm.Print_Area" localSheetId="1">'quadro'!$A$1:$J$38</definedName>
    <definedName name="bs">#REF!</definedName>
    <definedName name="co">#REF!</definedName>
    <definedName name="nomi">#REF!</definedName>
    <definedName name="ome">#REF!</definedName>
    <definedName name="PAG1">#REF!</definedName>
    <definedName name="pg1">#REF!</definedName>
    <definedName name="pg10">#REF!</definedName>
    <definedName name="pg11">#REF!</definedName>
    <definedName name="pg2">#REF!</definedName>
    <definedName name="pg3">#REF!</definedName>
    <definedName name="tore">#REF!</definedName>
  </definedNames>
  <calcPr fullCalcOnLoad="1"/>
</workbook>
</file>

<file path=xl/sharedStrings.xml><?xml version="1.0" encoding="utf-8"?>
<sst xmlns="http://schemas.openxmlformats.org/spreadsheetml/2006/main" count="81" uniqueCount="25">
  <si>
    <t>DIPENDENTE:</t>
  </si>
  <si>
    <t>(cognome e nome)</t>
  </si>
  <si>
    <t xml:space="preserve">CALCOLO COSTO ORARIO </t>
  </si>
  <si>
    <t>base</t>
  </si>
  <si>
    <t>TFR maturato nell'anno</t>
  </si>
  <si>
    <t>Contributi INPS</t>
  </si>
  <si>
    <t>Irap</t>
  </si>
  <si>
    <t>Totale costo aziendale (A)</t>
  </si>
  <si>
    <t>ore</t>
  </si>
  <si>
    <t>ore lavorabili</t>
  </si>
  <si>
    <t>Ore lavorate (B)</t>
  </si>
  <si>
    <t>COSTO ORARIO</t>
  </si>
  <si>
    <t xml:space="preserve"> (Totale A / Totale B)</t>
  </si>
  <si>
    <t>unità</t>
  </si>
  <si>
    <t>(sett)</t>
  </si>
  <si>
    <t>(gg)</t>
  </si>
  <si>
    <t>coefficiente</t>
  </si>
  <si>
    <t>importo</t>
  </si>
  <si>
    <t>Retribuzione Annua Lorda</t>
  </si>
  <si>
    <t>ferie (media 20-22 gg.)</t>
  </si>
  <si>
    <t>permessi (media 6-8  gg.)</t>
  </si>
  <si>
    <t>festività soppresse (4 gg.)</t>
  </si>
  <si>
    <r>
      <t xml:space="preserve">Contributi INAIL </t>
    </r>
    <r>
      <rPr>
        <sz val="10"/>
        <rFont val="Arial Narrow"/>
        <family val="2"/>
      </rPr>
      <t>(a copertura di una media di 5 gg. di malattia all'anno)</t>
    </r>
  </si>
  <si>
    <t>MEZZA GIORNATA DI LAVORO</t>
  </si>
  <si>
    <t>UNA GIORNATA DI LAVORO</t>
  </si>
</sst>
</file>

<file path=xl/styles.xml><?xml version="1.0" encoding="utf-8"?>
<styleSheet xmlns="http://schemas.openxmlformats.org/spreadsheetml/2006/main">
  <numFmts count="5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/yy"/>
    <numFmt numFmtId="171" formatCode="d/m"/>
    <numFmt numFmtId="172" formatCode="d\-mmm\-yy"/>
    <numFmt numFmtId="173" formatCode="d\-mmm"/>
    <numFmt numFmtId="174" formatCode="d/m/yy\ h:mm"/>
    <numFmt numFmtId="175" formatCode="&quot;L.&quot;#,##0;\ \-&quot;L.&quot;#,##0"/>
    <numFmt numFmtId="176" formatCode="&quot;L.&quot;0;\ \-&quot;L.&quot;0"/>
    <numFmt numFmtId="177" formatCode="#,##0&quot;L.&quot;_);\(#,##0&quot;L.&quot;\)"/>
    <numFmt numFmtId="178" formatCode="#,##0&quot;L.&quot;_);[Red]\(#,##0&quot;L.&quot;\)"/>
    <numFmt numFmtId="179" formatCode="#,##0.00&quot;L.&quot;_);\(#,##0.00&quot;L.&quot;\)"/>
    <numFmt numFmtId="180" formatCode="#,##0.00&quot;L.&quot;_);[Red]\(#,##0.00&quot;L.&quot;\)"/>
    <numFmt numFmtId="181" formatCode="_ * #,##0_)&quot;L.&quot;_ ;_ * \(#,##0\)&quot;L.&quot;_ ;_ * &quot;-&quot;_)&quot;L.&quot;_ ;_ @_ "/>
    <numFmt numFmtId="182" formatCode="_ * #,##0_)_L_._ ;_ * \(#,##0\)_L_._ ;_ * &quot;-&quot;_)_L_._ ;_ @_ "/>
    <numFmt numFmtId="183" formatCode="_ * #,##0.00_)&quot;L.&quot;_ ;_ * \(#,##0.00\)&quot;L.&quot;_ ;_ * &quot;-&quot;??_)&quot;L.&quot;_ ;_ @_ "/>
    <numFmt numFmtId="184" formatCode="_ * #,##0.00_)_L_._ ;_ * \(#,##0.00\)_L_._ ;_ * &quot;-&quot;??_)_L_._ ;_ @_ "/>
    <numFmt numFmtId="185" formatCode="#,##0_);\(#,##0\)"/>
    <numFmt numFmtId="186" formatCode="#,##0_);[Red]\(#,##0\)"/>
    <numFmt numFmtId="187" formatCode="#,##0.00_);\(#,##0.00\)"/>
    <numFmt numFmtId="188" formatCode="#,##0.00_);[Red]\(#,##0.00\)"/>
    <numFmt numFmtId="189" formatCode="0.00000"/>
    <numFmt numFmtId="190" formatCode="0.0000"/>
    <numFmt numFmtId="191" formatCode="0.000"/>
    <numFmt numFmtId="192" formatCode="0.0"/>
    <numFmt numFmtId="193" formatCode="#,##0.0_ ;\-#,##0.0\ "/>
    <numFmt numFmtId="194" formatCode="#,##0_ ;\-#,##0\ "/>
    <numFmt numFmtId="195" formatCode="0.000%"/>
    <numFmt numFmtId="196" formatCode="0.0000%"/>
    <numFmt numFmtId="197" formatCode="_-* #,##0.0_-;\-* #,##0.0_-;_-* &quot;-&quot;_-;_-@_-"/>
    <numFmt numFmtId="198" formatCode="_-* #,##0.00_-;\-* #,##0.00_-;_-* &quot;-&quot;_-;_-@_-"/>
    <numFmt numFmtId="199" formatCode="0.0%"/>
    <numFmt numFmtId="200" formatCode="#,##0.0"/>
    <numFmt numFmtId="201" formatCode="#,##0.000"/>
    <numFmt numFmtId="202" formatCode="#,##0.0000"/>
    <numFmt numFmtId="203" formatCode="_-* #,##0.0_-;\-* #,##0.0_-;_-* &quot;-&quot;?_-;_-@_-"/>
    <numFmt numFmtId="204" formatCode="_-* #,##0.000_-;\-* #,##0.000_-;_-* &quot;-&quot;_-;_-@_-"/>
    <numFmt numFmtId="205" formatCode="#,##0.00_ ;\-#,##0.00\ "/>
    <numFmt numFmtId="206" formatCode="&quot;€&quot;\ #,##0.00"/>
    <numFmt numFmtId="207" formatCode="&quot;€&quot;\ #,##0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b/>
      <i/>
      <sz val="10"/>
      <name val="Arial"/>
      <family val="2"/>
    </font>
    <font>
      <sz val="6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i/>
      <sz val="10"/>
      <name val="Arial Narrow"/>
      <family val="2"/>
    </font>
    <font>
      <sz val="12"/>
      <name val="Arial Narrow"/>
      <family val="2"/>
    </font>
    <font>
      <sz val="1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38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5" fontId="0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1" xfId="18" applyBorder="1">
      <alignment/>
      <protection/>
    </xf>
    <xf numFmtId="0" fontId="4" fillId="0" borderId="2" xfId="18" applyBorder="1">
      <alignment/>
      <protection/>
    </xf>
    <xf numFmtId="0" fontId="4" fillId="0" borderId="3" xfId="18" applyBorder="1">
      <alignment/>
      <protection/>
    </xf>
    <xf numFmtId="0" fontId="4" fillId="0" borderId="0" xfId="18">
      <alignment/>
      <protection/>
    </xf>
    <xf numFmtId="0" fontId="4" fillId="0" borderId="4" xfId="18" applyBorder="1">
      <alignment/>
      <protection/>
    </xf>
    <xf numFmtId="0" fontId="4" fillId="0" borderId="0" xfId="18" applyBorder="1">
      <alignment/>
      <protection/>
    </xf>
    <xf numFmtId="0" fontId="4" fillId="0" borderId="5" xfId="18" applyBorder="1">
      <alignment/>
      <protection/>
    </xf>
    <xf numFmtId="0" fontId="4" fillId="0" borderId="0" xfId="18" applyFont="1">
      <alignment/>
      <protection/>
    </xf>
    <xf numFmtId="0" fontId="4" fillId="0" borderId="0" xfId="18" applyFont="1" applyBorder="1">
      <alignment/>
      <protection/>
    </xf>
    <xf numFmtId="0" fontId="8" fillId="0" borderId="4" xfId="18" applyFont="1" applyBorder="1" applyAlignment="1">
      <alignment horizontal="left"/>
      <protection/>
    </xf>
    <xf numFmtId="0" fontId="9" fillId="0" borderId="4" xfId="18" applyFont="1" applyBorder="1" applyAlignment="1">
      <alignment horizontal="left"/>
      <protection/>
    </xf>
    <xf numFmtId="0" fontId="9" fillId="0" borderId="0" xfId="18" applyFont="1" applyBorder="1" applyAlignment="1">
      <alignment horizontal="left"/>
      <protection/>
    </xf>
    <xf numFmtId="0" fontId="9" fillId="0" borderId="5" xfId="18" applyFont="1" applyBorder="1" applyAlignment="1">
      <alignment horizontal="left"/>
      <protection/>
    </xf>
    <xf numFmtId="0" fontId="10" fillId="0" borderId="0" xfId="18" applyFont="1" applyBorder="1">
      <alignment/>
      <protection/>
    </xf>
    <xf numFmtId="0" fontId="10" fillId="0" borderId="6" xfId="18" applyFont="1" applyBorder="1">
      <alignment/>
      <protection/>
    </xf>
    <xf numFmtId="0" fontId="11" fillId="0" borderId="0" xfId="18" applyFont="1" applyBorder="1" applyAlignment="1">
      <alignment horizontal="right"/>
      <protection/>
    </xf>
    <xf numFmtId="0" fontId="10" fillId="0" borderId="6" xfId="18" applyFont="1" applyBorder="1" applyAlignment="1">
      <alignment horizontal="center"/>
      <protection/>
    </xf>
    <xf numFmtId="41" fontId="10" fillId="0" borderId="7" xfId="17" applyFont="1" applyBorder="1" applyAlignment="1">
      <alignment/>
    </xf>
    <xf numFmtId="41" fontId="10" fillId="0" borderId="0" xfId="17" applyFont="1" applyBorder="1" applyAlignment="1">
      <alignment/>
    </xf>
    <xf numFmtId="0" fontId="12" fillId="0" borderId="0" xfId="18" applyFont="1" applyBorder="1" applyAlignment="1">
      <alignment horizontal="centerContinuous"/>
      <protection/>
    </xf>
    <xf numFmtId="0" fontId="10" fillId="0" borderId="0" xfId="18" applyFont="1" applyBorder="1" applyAlignment="1">
      <alignment horizontal="center"/>
      <protection/>
    </xf>
    <xf numFmtId="0" fontId="13" fillId="0" borderId="0" xfId="18" applyFont="1" applyBorder="1" applyAlignment="1">
      <alignment horizontal="center"/>
      <protection/>
    </xf>
    <xf numFmtId="0" fontId="11" fillId="0" borderId="0" xfId="18" applyFont="1" applyBorder="1">
      <alignment/>
      <protection/>
    </xf>
    <xf numFmtId="200" fontId="14" fillId="0" borderId="6" xfId="18" applyNumberFormat="1" applyFont="1" applyFill="1" applyBorder="1" applyAlignment="1" applyProtection="1">
      <alignment horizontal="center"/>
      <protection locked="0"/>
    </xf>
    <xf numFmtId="0" fontId="14" fillId="0" borderId="6" xfId="18" applyNumberFormat="1" applyFont="1" applyFill="1" applyBorder="1" applyAlignment="1" applyProtection="1">
      <alignment horizontal="center"/>
      <protection locked="0"/>
    </xf>
    <xf numFmtId="49" fontId="14" fillId="0" borderId="6" xfId="18" applyNumberFormat="1" applyFont="1" applyBorder="1" applyAlignment="1">
      <alignment horizontal="center"/>
      <protection/>
    </xf>
    <xf numFmtId="0" fontId="10" fillId="0" borderId="6" xfId="18" applyFont="1" applyBorder="1" applyAlignment="1">
      <alignment horizontal="right"/>
      <protection/>
    </xf>
    <xf numFmtId="206" fontId="14" fillId="0" borderId="6" xfId="17" applyNumberFormat="1" applyFont="1" applyFill="1" applyBorder="1" applyAlignment="1" applyProtection="1">
      <alignment/>
      <protection locked="0"/>
    </xf>
    <xf numFmtId="206" fontId="14" fillId="0" borderId="6" xfId="17" applyNumberFormat="1" applyFont="1" applyFill="1" applyBorder="1" applyAlignment="1">
      <alignment/>
    </xf>
    <xf numFmtId="206" fontId="14" fillId="0" borderId="6" xfId="17" applyNumberFormat="1" applyFont="1" applyBorder="1" applyAlignment="1">
      <alignment/>
    </xf>
    <xf numFmtId="0" fontId="10" fillId="0" borderId="0" xfId="18" applyFont="1" applyBorder="1" applyAlignment="1">
      <alignment horizontal="right"/>
      <protection/>
    </xf>
    <xf numFmtId="41" fontId="15" fillId="0" borderId="6" xfId="17" applyFont="1" applyFill="1" applyBorder="1" applyAlignment="1">
      <alignment horizontal="center"/>
    </xf>
    <xf numFmtId="41" fontId="15" fillId="0" borderId="6" xfId="17" applyFont="1" applyBorder="1" applyAlignment="1">
      <alignment/>
    </xf>
    <xf numFmtId="41" fontId="15" fillId="0" borderId="7" xfId="17" applyFont="1" applyBorder="1" applyAlignment="1">
      <alignment/>
    </xf>
    <xf numFmtId="41" fontId="15" fillId="0" borderId="7" xfId="17" applyFont="1" applyBorder="1" applyAlignment="1">
      <alignment horizontal="center"/>
    </xf>
    <xf numFmtId="41" fontId="15" fillId="0" borderId="8" xfId="17" applyFont="1" applyBorder="1" applyAlignment="1">
      <alignment/>
    </xf>
    <xf numFmtId="41" fontId="15" fillId="0" borderId="8" xfId="17" applyFont="1" applyBorder="1" applyAlignment="1">
      <alignment horizontal="center"/>
    </xf>
    <xf numFmtId="41" fontId="7" fillId="0" borderId="8" xfId="17" applyFont="1" applyBorder="1" applyAlignment="1">
      <alignment/>
    </xf>
    <xf numFmtId="0" fontId="12" fillId="0" borderId="9" xfId="18" applyFont="1" applyBorder="1" applyAlignment="1">
      <alignment horizontal="centerContinuous"/>
      <protection/>
    </xf>
    <xf numFmtId="0" fontId="12" fillId="0" borderId="10" xfId="18" applyFont="1" applyBorder="1" applyAlignment="1">
      <alignment horizontal="centerContinuous"/>
      <protection/>
    </xf>
    <xf numFmtId="0" fontId="10" fillId="0" borderId="9" xfId="18" applyFont="1" applyBorder="1">
      <alignment/>
      <protection/>
    </xf>
    <xf numFmtId="0" fontId="10" fillId="0" borderId="11" xfId="18" applyFont="1" applyBorder="1" applyAlignment="1">
      <alignment horizontal="right"/>
      <protection/>
    </xf>
    <xf numFmtId="0" fontId="10" fillId="0" borderId="11" xfId="18" applyFont="1" applyBorder="1">
      <alignment/>
      <protection/>
    </xf>
    <xf numFmtId="0" fontId="11" fillId="0" borderId="9" xfId="18" applyFont="1" applyBorder="1">
      <alignment/>
      <protection/>
    </xf>
    <xf numFmtId="206" fontId="14" fillId="0" borderId="11" xfId="17" applyNumberFormat="1" applyFont="1" applyFill="1" applyBorder="1" applyAlignment="1" applyProtection="1">
      <alignment/>
      <protection locked="0"/>
    </xf>
    <xf numFmtId="206" fontId="14" fillId="0" borderId="11" xfId="17" applyNumberFormat="1" applyFont="1" applyFill="1" applyBorder="1" applyAlignment="1">
      <alignment/>
    </xf>
    <xf numFmtId="206" fontId="14" fillId="0" borderId="11" xfId="17" applyNumberFormat="1" applyFont="1" applyBorder="1" applyAlignment="1">
      <alignment/>
    </xf>
    <xf numFmtId="41" fontId="10" fillId="0" borderId="12" xfId="17" applyFont="1" applyBorder="1" applyAlignment="1">
      <alignment/>
    </xf>
    <xf numFmtId="0" fontId="12" fillId="0" borderId="9" xfId="18" applyFont="1" applyBorder="1">
      <alignment/>
      <protection/>
    </xf>
    <xf numFmtId="7" fontId="6" fillId="0" borderId="13" xfId="22" applyNumberFormat="1" applyFont="1" applyBorder="1" applyAlignment="1">
      <alignment/>
    </xf>
    <xf numFmtId="0" fontId="10" fillId="0" borderId="10" xfId="18" applyFont="1" applyBorder="1">
      <alignment/>
      <protection/>
    </xf>
    <xf numFmtId="0" fontId="10" fillId="0" borderId="0" xfId="18" applyFont="1" applyBorder="1" applyAlignment="1">
      <alignment vertical="top"/>
      <protection/>
    </xf>
    <xf numFmtId="0" fontId="10" fillId="0" borderId="14" xfId="18" applyFont="1" applyBorder="1">
      <alignment/>
      <protection/>
    </xf>
    <xf numFmtId="0" fontId="11" fillId="0" borderId="15" xfId="18" applyFont="1" applyBorder="1" applyAlignment="1">
      <alignment horizontal="right"/>
      <protection/>
    </xf>
    <xf numFmtId="0" fontId="10" fillId="0" borderId="15" xfId="0" applyFont="1" applyBorder="1" applyAlignment="1">
      <alignment horizontal="right"/>
    </xf>
    <xf numFmtId="0" fontId="10" fillId="0" borderId="15" xfId="18" applyFont="1" applyBorder="1">
      <alignment/>
      <protection/>
    </xf>
    <xf numFmtId="7" fontId="6" fillId="0" borderId="16" xfId="22" applyNumberFormat="1" applyFont="1" applyBorder="1" applyAlignment="1">
      <alignment/>
    </xf>
    <xf numFmtId="0" fontId="15" fillId="0" borderId="6" xfId="18" applyFont="1" applyFill="1" applyBorder="1" applyAlignment="1" applyProtection="1">
      <alignment horizontal="center"/>
      <protection locked="0"/>
    </xf>
    <xf numFmtId="0" fontId="12" fillId="0" borderId="17" xfId="18" applyFont="1" applyBorder="1" applyAlignment="1">
      <alignment horizontal="centerContinuous"/>
      <protection/>
    </xf>
    <xf numFmtId="0" fontId="12" fillId="0" borderId="18" xfId="18" applyFont="1" applyBorder="1" applyAlignment="1">
      <alignment horizontal="centerContinuous"/>
      <protection/>
    </xf>
    <xf numFmtId="0" fontId="12" fillId="0" borderId="19" xfId="18" applyFont="1" applyBorder="1" applyAlignment="1">
      <alignment horizontal="centerContinuous"/>
      <protection/>
    </xf>
    <xf numFmtId="41" fontId="15" fillId="0" borderId="6" xfId="17" applyFont="1" applyFill="1" applyBorder="1" applyAlignment="1">
      <alignment/>
    </xf>
    <xf numFmtId="0" fontId="5" fillId="2" borderId="20" xfId="18" applyFont="1" applyFill="1" applyBorder="1" applyAlignment="1" applyProtection="1">
      <alignment horizontal="center"/>
      <protection locked="0"/>
    </xf>
    <xf numFmtId="0" fontId="5" fillId="2" borderId="21" xfId="18" applyFont="1" applyFill="1" applyBorder="1" applyAlignment="1" applyProtection="1">
      <alignment horizontal="center"/>
      <protection locked="0"/>
    </xf>
    <xf numFmtId="0" fontId="11" fillId="0" borderId="0" xfId="18" applyFont="1" applyBorder="1" applyAlignment="1">
      <alignment horizontal="right"/>
      <protection/>
    </xf>
    <xf numFmtId="0" fontId="10" fillId="0" borderId="0" xfId="0" applyFont="1" applyBorder="1" applyAlignment="1">
      <alignment horizontal="right"/>
    </xf>
    <xf numFmtId="0" fontId="11" fillId="0" borderId="9" xfId="18" applyFont="1" applyBorder="1" applyAlignment="1">
      <alignment wrapText="1"/>
      <protection/>
    </xf>
    <xf numFmtId="0" fontId="1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5" xfId="0" applyBorder="1" applyAlignment="1">
      <alignment wrapText="1"/>
    </xf>
  </cellXfs>
  <cellStyles count="9">
    <cellStyle name="Normal" xfId="0"/>
    <cellStyle name="Comma" xfId="15"/>
    <cellStyle name="Migliaia (0)_ore" xfId="16"/>
    <cellStyle name="Comma [0]" xfId="17"/>
    <cellStyle name="Normale_rtr-calc" xfId="18"/>
    <cellStyle name="Percent" xfId="19"/>
    <cellStyle name="Currency" xfId="20"/>
    <cellStyle name="Valuta (0)_ore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6"/>
  <sheetViews>
    <sheetView showGridLines="0" showZeros="0" tabSelected="1" workbookViewId="0" topLeftCell="A1">
      <selection activeCell="L15" sqref="L15"/>
    </sheetView>
  </sheetViews>
  <sheetFormatPr defaultColWidth="9.140625" defaultRowHeight="12.75"/>
  <cols>
    <col min="1" max="1" width="7.8515625" style="4" customWidth="1"/>
    <col min="2" max="2" width="16.28125" style="4" customWidth="1"/>
    <col min="3" max="3" width="8.140625" style="4" customWidth="1"/>
    <col min="4" max="4" width="4.57421875" style="4" customWidth="1"/>
    <col min="5" max="6" width="4.140625" style="4" customWidth="1"/>
    <col min="7" max="7" width="13.8515625" style="4" customWidth="1"/>
    <col min="8" max="8" width="9.00390625" style="4" customWidth="1"/>
    <col min="9" max="9" width="15.57421875" style="4" customWidth="1"/>
    <col min="10" max="16384" width="9.140625" style="4" customWidth="1"/>
  </cols>
  <sheetData>
    <row r="2" spans="2:9" ht="12.75">
      <c r="B2" s="1"/>
      <c r="C2" s="2"/>
      <c r="D2" s="2"/>
      <c r="E2" s="2"/>
      <c r="F2" s="2"/>
      <c r="G2" s="2"/>
      <c r="H2" s="2"/>
      <c r="I2" s="3"/>
    </row>
    <row r="3" spans="2:9" ht="12.75">
      <c r="B3" s="5"/>
      <c r="C3" s="9"/>
      <c r="D3" s="6"/>
      <c r="E3" s="6"/>
      <c r="F3" s="6"/>
      <c r="G3" s="6"/>
      <c r="H3" s="6"/>
      <c r="I3" s="7"/>
    </row>
    <row r="4" spans="2:9" ht="12.75">
      <c r="B4" s="10" t="s">
        <v>0</v>
      </c>
      <c r="C4" s="63"/>
      <c r="D4" s="63"/>
      <c r="E4" s="63"/>
      <c r="F4" s="63"/>
      <c r="G4" s="63"/>
      <c r="H4" s="63"/>
      <c r="I4" s="64"/>
    </row>
    <row r="5" spans="2:9" ht="13.5" thickBot="1">
      <c r="B5" s="11" t="s">
        <v>1</v>
      </c>
      <c r="C5" s="12"/>
      <c r="D5" s="12"/>
      <c r="E5" s="12"/>
      <c r="F5" s="12"/>
      <c r="G5" s="12"/>
      <c r="H5" s="12"/>
      <c r="I5" s="13"/>
    </row>
    <row r="6" spans="2:9" ht="12.75">
      <c r="B6" s="59" t="s">
        <v>2</v>
      </c>
      <c r="C6" s="60"/>
      <c r="D6" s="60"/>
      <c r="E6" s="60"/>
      <c r="F6" s="60"/>
      <c r="G6" s="60"/>
      <c r="H6" s="60"/>
      <c r="I6" s="61"/>
    </row>
    <row r="7" spans="2:9" ht="12.75">
      <c r="B7" s="39"/>
      <c r="C7" s="20"/>
      <c r="D7" s="20"/>
      <c r="E7" s="20"/>
      <c r="F7" s="20"/>
      <c r="G7" s="20"/>
      <c r="H7" s="20"/>
      <c r="I7" s="40"/>
    </row>
    <row r="8" spans="2:9" ht="12.75">
      <c r="B8" s="41"/>
      <c r="C8" s="14"/>
      <c r="D8" s="14"/>
      <c r="E8" s="14"/>
      <c r="F8" s="14"/>
      <c r="G8" s="27" t="s">
        <v>3</v>
      </c>
      <c r="H8" s="27" t="s">
        <v>16</v>
      </c>
      <c r="I8" s="42" t="s">
        <v>17</v>
      </c>
    </row>
    <row r="9" spans="2:9" ht="3" customHeight="1">
      <c r="B9" s="41"/>
      <c r="C9" s="14"/>
      <c r="D9" s="14"/>
      <c r="E9" s="14"/>
      <c r="F9" s="14"/>
      <c r="G9" s="15"/>
      <c r="H9" s="15"/>
      <c r="I9" s="43"/>
    </row>
    <row r="10" spans="2:9" ht="15.75">
      <c r="B10" s="44" t="s">
        <v>18</v>
      </c>
      <c r="C10" s="14"/>
      <c r="D10" s="14"/>
      <c r="E10" s="14"/>
      <c r="F10" s="14"/>
      <c r="G10" s="28">
        <v>7692.4</v>
      </c>
      <c r="H10" s="24">
        <v>13</v>
      </c>
      <c r="I10" s="45">
        <f>G10*H10</f>
        <v>100001.2</v>
      </c>
    </row>
    <row r="11" spans="2:9" ht="15.75">
      <c r="B11" s="44" t="s">
        <v>4</v>
      </c>
      <c r="C11" s="14"/>
      <c r="D11" s="14"/>
      <c r="E11" s="14"/>
      <c r="F11" s="14"/>
      <c r="G11" s="29">
        <f>I10</f>
        <v>100001.2</v>
      </c>
      <c r="H11" s="24">
        <v>13.5</v>
      </c>
      <c r="I11" s="46">
        <f>G11/H11</f>
        <v>7407.496296296296</v>
      </c>
    </row>
    <row r="12" spans="2:9" ht="15.75">
      <c r="B12" s="44" t="s">
        <v>5</v>
      </c>
      <c r="C12" s="14"/>
      <c r="D12" s="14"/>
      <c r="E12" s="14"/>
      <c r="F12" s="14"/>
      <c r="G12" s="30">
        <f>I10</f>
        <v>100001.2</v>
      </c>
      <c r="H12" s="25">
        <v>33.2</v>
      </c>
      <c r="I12" s="47">
        <f>G12*H12/100</f>
        <v>33200.398400000005</v>
      </c>
    </row>
    <row r="13" spans="2:9" ht="15.75">
      <c r="B13" s="44" t="s">
        <v>6</v>
      </c>
      <c r="C13" s="14"/>
      <c r="D13" s="14"/>
      <c r="E13" s="14"/>
      <c r="F13" s="14"/>
      <c r="G13" s="30">
        <f>I10+I12+I11</f>
        <v>140609.09469629632</v>
      </c>
      <c r="H13" s="26">
        <v>4.25</v>
      </c>
      <c r="I13" s="47">
        <f>G13*H13/100</f>
        <v>5975.886524592594</v>
      </c>
    </row>
    <row r="14" spans="2:9" ht="24.75" customHeight="1">
      <c r="B14" s="67" t="s">
        <v>22</v>
      </c>
      <c r="C14" s="68"/>
      <c r="D14" s="68"/>
      <c r="E14" s="69"/>
      <c r="F14" s="70"/>
      <c r="G14" s="30">
        <f>I10</f>
        <v>100001.2</v>
      </c>
      <c r="H14" s="25">
        <v>0.8</v>
      </c>
      <c r="I14" s="47">
        <f>G14*H14/100</f>
        <v>800.0096000000001</v>
      </c>
    </row>
    <row r="15" spans="2:9" ht="6.75" customHeight="1">
      <c r="B15" s="41"/>
      <c r="C15" s="14"/>
      <c r="D15" s="14"/>
      <c r="E15" s="14"/>
      <c r="F15" s="14"/>
      <c r="G15" s="14"/>
      <c r="H15" s="14"/>
      <c r="I15" s="48"/>
    </row>
    <row r="16" spans="2:9" ht="15.75">
      <c r="B16" s="49" t="s">
        <v>7</v>
      </c>
      <c r="C16" s="14"/>
      <c r="D16" s="14"/>
      <c r="E16" s="14"/>
      <c r="F16" s="14"/>
      <c r="G16" s="14"/>
      <c r="H16" s="16"/>
      <c r="I16" s="50">
        <f>SUM(I10:I14)</f>
        <v>147384.99082088887</v>
      </c>
    </row>
    <row r="17" spans="2:9" ht="12.75">
      <c r="B17" s="41"/>
      <c r="C17" s="14"/>
      <c r="D17" s="21"/>
      <c r="E17" s="17" t="s">
        <v>13</v>
      </c>
      <c r="F17" s="17" t="s">
        <v>8</v>
      </c>
      <c r="G17" s="14"/>
      <c r="H17" s="14"/>
      <c r="I17" s="51"/>
    </row>
    <row r="18" spans="2:9" ht="3" customHeight="1">
      <c r="B18" s="41"/>
      <c r="C18" s="14"/>
      <c r="D18" s="14"/>
      <c r="E18" s="17"/>
      <c r="F18" s="17"/>
      <c r="G18" s="14"/>
      <c r="H18" s="14"/>
      <c r="I18" s="51"/>
    </row>
    <row r="19" spans="2:9" ht="16.5">
      <c r="B19" s="41"/>
      <c r="C19" s="31" t="s">
        <v>9</v>
      </c>
      <c r="D19" s="22" t="s">
        <v>14</v>
      </c>
      <c r="E19" s="58">
        <v>52</v>
      </c>
      <c r="F19" s="58">
        <v>40</v>
      </c>
      <c r="G19" s="62"/>
      <c r="H19" s="32">
        <f>E19*F19</f>
        <v>2080</v>
      </c>
      <c r="I19" s="51"/>
    </row>
    <row r="20" spans="2:9" ht="16.5">
      <c r="B20" s="41" t="s">
        <v>19</v>
      </c>
      <c r="C20" s="14"/>
      <c r="D20" s="22" t="s">
        <v>15</v>
      </c>
      <c r="E20" s="58">
        <v>20</v>
      </c>
      <c r="F20" s="58">
        <v>8</v>
      </c>
      <c r="G20" s="33">
        <f>E20*F20</f>
        <v>160</v>
      </c>
      <c r="H20" s="32"/>
      <c r="I20" s="51"/>
    </row>
    <row r="21" spans="2:9" ht="16.5">
      <c r="B21" s="41" t="s">
        <v>20</v>
      </c>
      <c r="C21" s="14"/>
      <c r="D21" s="22" t="s">
        <v>15</v>
      </c>
      <c r="E21" s="58">
        <v>6</v>
      </c>
      <c r="F21" s="58">
        <v>8</v>
      </c>
      <c r="G21" s="33">
        <f>E21*F21</f>
        <v>48</v>
      </c>
      <c r="H21" s="32"/>
      <c r="I21" s="51"/>
    </row>
    <row r="22" spans="2:9" ht="16.5">
      <c r="B22" s="41" t="s">
        <v>21</v>
      </c>
      <c r="C22" s="14"/>
      <c r="D22" s="22" t="s">
        <v>15</v>
      </c>
      <c r="E22" s="58">
        <v>4</v>
      </c>
      <c r="F22" s="58">
        <v>8</v>
      </c>
      <c r="G22" s="33">
        <f>E22*F22</f>
        <v>32</v>
      </c>
      <c r="H22" s="32"/>
      <c r="I22" s="51"/>
    </row>
    <row r="23" spans="2:9" ht="4.5" customHeight="1">
      <c r="B23" s="41"/>
      <c r="C23" s="14"/>
      <c r="D23" s="14"/>
      <c r="E23" s="14"/>
      <c r="F23" s="14"/>
      <c r="G23" s="34"/>
      <c r="H23" s="35"/>
      <c r="I23" s="51"/>
    </row>
    <row r="24" spans="2:9" ht="16.5">
      <c r="B24" s="41"/>
      <c r="C24" s="14"/>
      <c r="D24" s="14"/>
      <c r="E24" s="14"/>
      <c r="F24" s="14"/>
      <c r="G24" s="36">
        <f>SUM(G19:G23)</f>
        <v>240</v>
      </c>
      <c r="H24" s="37">
        <f>SUM(H19:H23)</f>
        <v>2080</v>
      </c>
      <c r="I24" s="51"/>
    </row>
    <row r="25" spans="2:9" ht="8.25" customHeight="1">
      <c r="B25" s="41"/>
      <c r="C25" s="14"/>
      <c r="D25" s="14"/>
      <c r="E25" s="14"/>
      <c r="F25" s="14"/>
      <c r="G25" s="18"/>
      <c r="H25" s="19"/>
      <c r="I25" s="51"/>
    </row>
    <row r="26" spans="2:9" ht="16.5">
      <c r="B26" s="49" t="s">
        <v>10</v>
      </c>
      <c r="C26" s="14"/>
      <c r="D26" s="14"/>
      <c r="E26" s="14"/>
      <c r="F26" s="16"/>
      <c r="G26" s="38">
        <f>H24-G24</f>
        <v>1840</v>
      </c>
      <c r="H26" s="19"/>
      <c r="I26" s="51"/>
    </row>
    <row r="27" spans="2:9" ht="19.5" customHeight="1">
      <c r="B27" s="41"/>
      <c r="C27" s="14"/>
      <c r="D27" s="14"/>
      <c r="E27" s="14"/>
      <c r="F27" s="14"/>
      <c r="G27" s="16" t="s">
        <v>11</v>
      </c>
      <c r="H27" s="14"/>
      <c r="I27" s="50">
        <f>I16/G26</f>
        <v>80.10053848961351</v>
      </c>
    </row>
    <row r="28" spans="2:9" ht="14.25" customHeight="1">
      <c r="B28" s="41"/>
      <c r="C28" s="14"/>
      <c r="D28" s="14"/>
      <c r="E28" s="14"/>
      <c r="F28" s="14"/>
      <c r="G28" s="52" t="s">
        <v>12</v>
      </c>
      <c r="H28" s="23"/>
      <c r="I28" s="51"/>
    </row>
    <row r="29" spans="2:9" ht="15.75" customHeight="1">
      <c r="B29" s="41"/>
      <c r="C29" s="65" t="s">
        <v>23</v>
      </c>
      <c r="D29" s="66"/>
      <c r="E29" s="66"/>
      <c r="F29" s="66"/>
      <c r="G29" s="66"/>
      <c r="H29" s="23"/>
      <c r="I29" s="50">
        <f>I27*4</f>
        <v>320.40215395845405</v>
      </c>
    </row>
    <row r="30" spans="2:9" ht="15.75">
      <c r="B30" s="41"/>
      <c r="C30" s="65" t="s">
        <v>24</v>
      </c>
      <c r="D30" s="66"/>
      <c r="E30" s="66"/>
      <c r="F30" s="66"/>
      <c r="G30" s="66"/>
      <c r="H30" s="14"/>
      <c r="I30" s="50">
        <f>I27*8</f>
        <v>640.8043079169081</v>
      </c>
    </row>
    <row r="31" spans="2:9" ht="5.25" customHeight="1" thickBot="1">
      <c r="B31" s="53"/>
      <c r="C31" s="54"/>
      <c r="D31" s="55"/>
      <c r="E31" s="55"/>
      <c r="F31" s="55"/>
      <c r="G31" s="55"/>
      <c r="H31" s="56"/>
      <c r="I31" s="57"/>
    </row>
    <row r="32" spans="2:9" ht="12.75">
      <c r="B32" s="6"/>
      <c r="C32" s="6"/>
      <c r="D32" s="6"/>
      <c r="E32" s="6"/>
      <c r="F32" s="6"/>
      <c r="G32" s="6"/>
      <c r="H32" s="6"/>
      <c r="I32" s="6"/>
    </row>
    <row r="35" ht="12.75">
      <c r="B35" s="8"/>
    </row>
    <row r="36" ht="12.75">
      <c r="B36" s="8"/>
    </row>
  </sheetData>
  <mergeCells count="4">
    <mergeCell ref="C4:I4"/>
    <mergeCell ref="C30:G30"/>
    <mergeCell ref="C29:G29"/>
    <mergeCell ref="B14:F14"/>
  </mergeCells>
  <printOptions horizontalCentered="1" verticalCentered="1"/>
  <pageMargins left="0.7874015748031497" right="0.7874015748031497" top="0.3937007874015748" bottom="0.984251968503937" header="0.5118110236220472" footer="0.5118110236220472"/>
  <pageSetup fitToHeight="1" fitToWidth="1" horizontalDpi="300" verticalDpi="300" orientation="portrait" paperSize="9" scale="86" r:id="rId1"/>
  <ignoredErrors>
    <ignoredError sqref="I1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6"/>
  <sheetViews>
    <sheetView showGridLines="0" showZeros="0" workbookViewId="0" topLeftCell="A1">
      <selection activeCell="K15" sqref="K15"/>
    </sheetView>
  </sheetViews>
  <sheetFormatPr defaultColWidth="9.140625" defaultRowHeight="12.75"/>
  <cols>
    <col min="1" max="1" width="7.8515625" style="4" customWidth="1"/>
    <col min="2" max="2" width="16.28125" style="4" customWidth="1"/>
    <col min="3" max="3" width="8.140625" style="4" customWidth="1"/>
    <col min="4" max="4" width="4.57421875" style="4" customWidth="1"/>
    <col min="5" max="6" width="4.140625" style="4" customWidth="1"/>
    <col min="7" max="7" width="13.8515625" style="4" customWidth="1"/>
    <col min="8" max="8" width="9.00390625" style="4" customWidth="1"/>
    <col min="9" max="9" width="15.57421875" style="4" customWidth="1"/>
    <col min="10" max="16384" width="9.140625" style="4" customWidth="1"/>
  </cols>
  <sheetData>
    <row r="2" spans="2:9" ht="12.75">
      <c r="B2" s="1"/>
      <c r="C2" s="2"/>
      <c r="D2" s="2"/>
      <c r="E2" s="2"/>
      <c r="F2" s="2"/>
      <c r="G2" s="2"/>
      <c r="H2" s="2"/>
      <c r="I2" s="3"/>
    </row>
    <row r="3" spans="2:9" ht="12.75">
      <c r="B3" s="5"/>
      <c r="C3" s="9"/>
      <c r="D3" s="6"/>
      <c r="E3" s="6"/>
      <c r="F3" s="6"/>
      <c r="G3" s="6"/>
      <c r="H3" s="6"/>
      <c r="I3" s="7"/>
    </row>
    <row r="4" spans="2:9" ht="12.75">
      <c r="B4" s="10" t="s">
        <v>0</v>
      </c>
      <c r="C4" s="63"/>
      <c r="D4" s="63"/>
      <c r="E4" s="63"/>
      <c r="F4" s="63"/>
      <c r="G4" s="63"/>
      <c r="H4" s="63"/>
      <c r="I4" s="64"/>
    </row>
    <row r="5" spans="2:9" ht="13.5" thickBot="1">
      <c r="B5" s="11" t="s">
        <v>1</v>
      </c>
      <c r="C5" s="12"/>
      <c r="D5" s="12"/>
      <c r="E5" s="12"/>
      <c r="F5" s="12"/>
      <c r="G5" s="12"/>
      <c r="H5" s="12"/>
      <c r="I5" s="13"/>
    </row>
    <row r="6" spans="2:9" ht="12.75">
      <c r="B6" s="59" t="s">
        <v>2</v>
      </c>
      <c r="C6" s="60"/>
      <c r="D6" s="60"/>
      <c r="E6" s="60"/>
      <c r="F6" s="60"/>
      <c r="G6" s="60"/>
      <c r="H6" s="60"/>
      <c r="I6" s="61"/>
    </row>
    <row r="7" spans="2:9" ht="12.75">
      <c r="B7" s="39"/>
      <c r="C7" s="20"/>
      <c r="D7" s="20"/>
      <c r="E7" s="20"/>
      <c r="F7" s="20"/>
      <c r="G7" s="20"/>
      <c r="H7" s="20"/>
      <c r="I7" s="40"/>
    </row>
    <row r="8" spans="2:9" ht="12.75">
      <c r="B8" s="41"/>
      <c r="C8" s="14"/>
      <c r="D8" s="14"/>
      <c r="E8" s="14"/>
      <c r="F8" s="14"/>
      <c r="G8" s="27" t="s">
        <v>3</v>
      </c>
      <c r="H8" s="27" t="s">
        <v>16</v>
      </c>
      <c r="I8" s="42" t="s">
        <v>17</v>
      </c>
    </row>
    <row r="9" spans="2:9" ht="3" customHeight="1">
      <c r="B9" s="41"/>
      <c r="C9" s="14"/>
      <c r="D9" s="14"/>
      <c r="E9" s="14"/>
      <c r="F9" s="14"/>
      <c r="G9" s="15"/>
      <c r="H9" s="15"/>
      <c r="I9" s="43"/>
    </row>
    <row r="10" spans="2:9" ht="15.75">
      <c r="B10" s="44" t="s">
        <v>18</v>
      </c>
      <c r="C10" s="14"/>
      <c r="D10" s="14"/>
      <c r="E10" s="14"/>
      <c r="F10" s="14"/>
      <c r="G10" s="28">
        <v>3850</v>
      </c>
      <c r="H10" s="24">
        <v>13</v>
      </c>
      <c r="I10" s="45">
        <f>G10*H10</f>
        <v>50050</v>
      </c>
    </row>
    <row r="11" spans="2:9" ht="15.75">
      <c r="B11" s="44" t="s">
        <v>4</v>
      </c>
      <c r="C11" s="14"/>
      <c r="D11" s="14"/>
      <c r="E11" s="14"/>
      <c r="F11" s="14"/>
      <c r="G11" s="29">
        <f>I10</f>
        <v>50050</v>
      </c>
      <c r="H11" s="24">
        <v>13.5</v>
      </c>
      <c r="I11" s="46">
        <f>G11/H11</f>
        <v>3707.4074074074074</v>
      </c>
    </row>
    <row r="12" spans="2:9" ht="15.75">
      <c r="B12" s="44" t="s">
        <v>5</v>
      </c>
      <c r="C12" s="14"/>
      <c r="D12" s="14"/>
      <c r="E12" s="14"/>
      <c r="F12" s="14"/>
      <c r="G12" s="30">
        <f>I10</f>
        <v>50050</v>
      </c>
      <c r="H12" s="25">
        <v>33.2</v>
      </c>
      <c r="I12" s="47">
        <f>G12*H12/100</f>
        <v>16616.600000000002</v>
      </c>
    </row>
    <row r="13" spans="2:9" ht="15.75">
      <c r="B13" s="44" t="s">
        <v>6</v>
      </c>
      <c r="C13" s="14"/>
      <c r="D13" s="14"/>
      <c r="E13" s="14"/>
      <c r="F13" s="14"/>
      <c r="G13" s="30">
        <f>I10+I12+I11</f>
        <v>70374.00740740741</v>
      </c>
      <c r="H13" s="26">
        <v>4.25</v>
      </c>
      <c r="I13" s="47">
        <f>G13*H13/100</f>
        <v>2990.8953148148153</v>
      </c>
    </row>
    <row r="14" spans="2:9" ht="24.75" customHeight="1">
      <c r="B14" s="67" t="s">
        <v>22</v>
      </c>
      <c r="C14" s="68"/>
      <c r="D14" s="68"/>
      <c r="E14" s="69"/>
      <c r="F14" s="70"/>
      <c r="G14" s="30">
        <f>I10</f>
        <v>50050</v>
      </c>
      <c r="H14" s="25">
        <v>0.8</v>
      </c>
      <c r="I14" s="47">
        <f>G14*H14/100</f>
        <v>400.4</v>
      </c>
    </row>
    <row r="15" spans="2:9" ht="6.75" customHeight="1">
      <c r="B15" s="41"/>
      <c r="C15" s="14"/>
      <c r="D15" s="14"/>
      <c r="E15" s="14"/>
      <c r="F15" s="14"/>
      <c r="G15" s="14"/>
      <c r="H15" s="14"/>
      <c r="I15" s="48"/>
    </row>
    <row r="16" spans="2:9" ht="15.75">
      <c r="B16" s="49" t="s">
        <v>7</v>
      </c>
      <c r="C16" s="14"/>
      <c r="D16" s="14"/>
      <c r="E16" s="14"/>
      <c r="F16" s="14"/>
      <c r="G16" s="14"/>
      <c r="H16" s="16"/>
      <c r="I16" s="50">
        <f>SUM(I10:I14)</f>
        <v>73765.30272222222</v>
      </c>
    </row>
    <row r="17" spans="2:9" ht="12.75">
      <c r="B17" s="41"/>
      <c r="C17" s="14"/>
      <c r="D17" s="21"/>
      <c r="E17" s="17" t="s">
        <v>13</v>
      </c>
      <c r="F17" s="17" t="s">
        <v>8</v>
      </c>
      <c r="G17" s="14"/>
      <c r="H17" s="14"/>
      <c r="I17" s="51"/>
    </row>
    <row r="18" spans="2:9" ht="3" customHeight="1">
      <c r="B18" s="41"/>
      <c r="C18" s="14"/>
      <c r="D18" s="14"/>
      <c r="E18" s="17"/>
      <c r="F18" s="17"/>
      <c r="G18" s="14"/>
      <c r="H18" s="14"/>
      <c r="I18" s="51"/>
    </row>
    <row r="19" spans="2:9" ht="16.5">
      <c r="B19" s="41"/>
      <c r="C19" s="31" t="s">
        <v>9</v>
      </c>
      <c r="D19" s="22" t="s">
        <v>14</v>
      </c>
      <c r="E19" s="58">
        <v>52</v>
      </c>
      <c r="F19" s="58">
        <v>40</v>
      </c>
      <c r="G19" s="62"/>
      <c r="H19" s="32">
        <f>E19*F19</f>
        <v>2080</v>
      </c>
      <c r="I19" s="51"/>
    </row>
    <row r="20" spans="2:9" ht="16.5">
      <c r="B20" s="41" t="s">
        <v>19</v>
      </c>
      <c r="C20" s="14"/>
      <c r="D20" s="22" t="s">
        <v>15</v>
      </c>
      <c r="E20" s="58">
        <v>20</v>
      </c>
      <c r="F20" s="58">
        <v>8</v>
      </c>
      <c r="G20" s="33">
        <f>E20*F20</f>
        <v>160</v>
      </c>
      <c r="H20" s="32"/>
      <c r="I20" s="51"/>
    </row>
    <row r="21" spans="2:9" ht="16.5">
      <c r="B21" s="41" t="s">
        <v>20</v>
      </c>
      <c r="C21" s="14"/>
      <c r="D21" s="22" t="s">
        <v>15</v>
      </c>
      <c r="E21" s="58">
        <v>6</v>
      </c>
      <c r="F21" s="58">
        <v>8</v>
      </c>
      <c r="G21" s="33">
        <f>E21*F21</f>
        <v>48</v>
      </c>
      <c r="H21" s="32"/>
      <c r="I21" s="51"/>
    </row>
    <row r="22" spans="2:9" ht="16.5">
      <c r="B22" s="41" t="s">
        <v>21</v>
      </c>
      <c r="C22" s="14"/>
      <c r="D22" s="22" t="s">
        <v>15</v>
      </c>
      <c r="E22" s="58">
        <v>4</v>
      </c>
      <c r="F22" s="58">
        <v>8</v>
      </c>
      <c r="G22" s="33">
        <f>E22*F22</f>
        <v>32</v>
      </c>
      <c r="H22" s="32"/>
      <c r="I22" s="51"/>
    </row>
    <row r="23" spans="2:9" ht="4.5" customHeight="1">
      <c r="B23" s="41"/>
      <c r="C23" s="14"/>
      <c r="D23" s="14"/>
      <c r="E23" s="14"/>
      <c r="F23" s="14"/>
      <c r="G23" s="34"/>
      <c r="H23" s="35"/>
      <c r="I23" s="51"/>
    </row>
    <row r="24" spans="2:9" ht="16.5">
      <c r="B24" s="41"/>
      <c r="C24" s="14"/>
      <c r="D24" s="14"/>
      <c r="E24" s="14"/>
      <c r="F24" s="14"/>
      <c r="G24" s="36">
        <f>SUM(G19:G23)</f>
        <v>240</v>
      </c>
      <c r="H24" s="37">
        <f>SUM(H19:H23)</f>
        <v>2080</v>
      </c>
      <c r="I24" s="51"/>
    </row>
    <row r="25" spans="2:9" ht="8.25" customHeight="1">
      <c r="B25" s="41"/>
      <c r="C25" s="14"/>
      <c r="D25" s="14"/>
      <c r="E25" s="14"/>
      <c r="F25" s="14"/>
      <c r="G25" s="18"/>
      <c r="H25" s="19"/>
      <c r="I25" s="51"/>
    </row>
    <row r="26" spans="2:9" ht="16.5">
      <c r="B26" s="49" t="s">
        <v>10</v>
      </c>
      <c r="C26" s="14"/>
      <c r="D26" s="14"/>
      <c r="E26" s="14"/>
      <c r="F26" s="16"/>
      <c r="G26" s="38">
        <f>H24-G24</f>
        <v>1840</v>
      </c>
      <c r="H26" s="19"/>
      <c r="I26" s="51"/>
    </row>
    <row r="27" spans="2:9" ht="19.5" customHeight="1">
      <c r="B27" s="41"/>
      <c r="C27" s="14"/>
      <c r="D27" s="14"/>
      <c r="E27" s="14"/>
      <c r="F27" s="14"/>
      <c r="G27" s="16" t="s">
        <v>11</v>
      </c>
      <c r="H27" s="14"/>
      <c r="I27" s="50">
        <f>I16/G26</f>
        <v>40.08983843599034</v>
      </c>
    </row>
    <row r="28" spans="2:9" ht="14.25" customHeight="1">
      <c r="B28" s="41"/>
      <c r="C28" s="14"/>
      <c r="D28" s="14"/>
      <c r="E28" s="14"/>
      <c r="F28" s="14"/>
      <c r="G28" s="52" t="s">
        <v>12</v>
      </c>
      <c r="H28" s="23"/>
      <c r="I28" s="51"/>
    </row>
    <row r="29" spans="2:9" ht="15.75" customHeight="1">
      <c r="B29" s="41"/>
      <c r="C29" s="65" t="s">
        <v>23</v>
      </c>
      <c r="D29" s="66"/>
      <c r="E29" s="66"/>
      <c r="F29" s="66"/>
      <c r="G29" s="66"/>
      <c r="H29" s="23"/>
      <c r="I29" s="50">
        <f>I27*4</f>
        <v>160.35935374396135</v>
      </c>
    </row>
    <row r="30" spans="2:9" ht="15.75">
      <c r="B30" s="41"/>
      <c r="C30" s="65" t="s">
        <v>24</v>
      </c>
      <c r="D30" s="66"/>
      <c r="E30" s="66"/>
      <c r="F30" s="66"/>
      <c r="G30" s="66"/>
      <c r="H30" s="14"/>
      <c r="I30" s="50">
        <f>I27*8</f>
        <v>320.7187074879227</v>
      </c>
    </row>
    <row r="31" spans="2:9" ht="5.25" customHeight="1" thickBot="1">
      <c r="B31" s="53"/>
      <c r="C31" s="54"/>
      <c r="D31" s="55"/>
      <c r="E31" s="55"/>
      <c r="F31" s="55"/>
      <c r="G31" s="55"/>
      <c r="H31" s="56"/>
      <c r="I31" s="57"/>
    </row>
    <row r="32" spans="2:9" ht="12.75">
      <c r="B32" s="6"/>
      <c r="C32" s="6"/>
      <c r="D32" s="6"/>
      <c r="E32" s="6"/>
      <c r="F32" s="6"/>
      <c r="G32" s="6"/>
      <c r="H32" s="6"/>
      <c r="I32" s="6"/>
    </row>
    <row r="35" ht="12.75">
      <c r="B35" s="8"/>
    </row>
    <row r="36" ht="12.75">
      <c r="B36" s="8"/>
    </row>
  </sheetData>
  <mergeCells count="4">
    <mergeCell ref="C4:I4"/>
    <mergeCell ref="C30:G30"/>
    <mergeCell ref="C29:G29"/>
    <mergeCell ref="B14:F14"/>
  </mergeCells>
  <printOptions horizontalCentered="1" verticalCentered="1"/>
  <pageMargins left="0.7874015748031497" right="0.7874015748031497" top="0.3937007874015748" bottom="0.984251968503937" header="0.5118110236220472" footer="0.5118110236220472"/>
  <pageSetup fitToHeight="1" fitToWidth="1" horizontalDpi="300" verticalDpi="3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6"/>
  <sheetViews>
    <sheetView showGridLines="0" showZeros="0" workbookViewId="0" topLeftCell="A1">
      <selection activeCell="K7" sqref="K7"/>
    </sheetView>
  </sheetViews>
  <sheetFormatPr defaultColWidth="9.140625" defaultRowHeight="12.75"/>
  <cols>
    <col min="1" max="1" width="7.8515625" style="4" customWidth="1"/>
    <col min="2" max="2" width="16.28125" style="4" customWidth="1"/>
    <col min="3" max="3" width="8.140625" style="4" customWidth="1"/>
    <col min="4" max="4" width="4.57421875" style="4" customWidth="1"/>
    <col min="5" max="6" width="4.140625" style="4" customWidth="1"/>
    <col min="7" max="7" width="13.8515625" style="4" customWidth="1"/>
    <col min="8" max="8" width="9.00390625" style="4" customWidth="1"/>
    <col min="9" max="9" width="15.57421875" style="4" customWidth="1"/>
    <col min="10" max="16384" width="9.140625" style="4" customWidth="1"/>
  </cols>
  <sheetData>
    <row r="2" spans="2:9" ht="12.75">
      <c r="B2" s="1"/>
      <c r="C2" s="2"/>
      <c r="D2" s="2"/>
      <c r="E2" s="2"/>
      <c r="F2" s="2"/>
      <c r="G2" s="2"/>
      <c r="H2" s="2"/>
      <c r="I2" s="3"/>
    </row>
    <row r="3" spans="2:9" ht="12.75">
      <c r="B3" s="5"/>
      <c r="C3" s="9"/>
      <c r="D3" s="6"/>
      <c r="E3" s="6"/>
      <c r="F3" s="6"/>
      <c r="G3" s="6"/>
      <c r="H3" s="6"/>
      <c r="I3" s="7"/>
    </row>
    <row r="4" spans="2:9" ht="12.75">
      <c r="B4" s="10" t="s">
        <v>0</v>
      </c>
      <c r="C4" s="63"/>
      <c r="D4" s="63"/>
      <c r="E4" s="63"/>
      <c r="F4" s="63"/>
      <c r="G4" s="63"/>
      <c r="H4" s="63"/>
      <c r="I4" s="64"/>
    </row>
    <row r="5" spans="2:9" ht="13.5" thickBot="1">
      <c r="B5" s="11" t="s">
        <v>1</v>
      </c>
      <c r="C5" s="12"/>
      <c r="D5" s="12"/>
      <c r="E5" s="12"/>
      <c r="F5" s="12"/>
      <c r="G5" s="12"/>
      <c r="H5" s="12"/>
      <c r="I5" s="13"/>
    </row>
    <row r="6" spans="2:9" ht="12.75">
      <c r="B6" s="59" t="s">
        <v>2</v>
      </c>
      <c r="C6" s="60"/>
      <c r="D6" s="60"/>
      <c r="E6" s="60"/>
      <c r="F6" s="60"/>
      <c r="G6" s="60"/>
      <c r="H6" s="60"/>
      <c r="I6" s="61"/>
    </row>
    <row r="7" spans="2:9" ht="12.75">
      <c r="B7" s="39"/>
      <c r="C7" s="20"/>
      <c r="D7" s="20"/>
      <c r="E7" s="20"/>
      <c r="F7" s="20"/>
      <c r="G7" s="20"/>
      <c r="H7" s="20"/>
      <c r="I7" s="40"/>
    </row>
    <row r="8" spans="2:9" ht="12.75">
      <c r="B8" s="41"/>
      <c r="C8" s="14"/>
      <c r="D8" s="14"/>
      <c r="E8" s="14"/>
      <c r="F8" s="14"/>
      <c r="G8" s="27" t="s">
        <v>3</v>
      </c>
      <c r="H8" s="27" t="s">
        <v>16</v>
      </c>
      <c r="I8" s="42" t="s">
        <v>17</v>
      </c>
    </row>
    <row r="9" spans="2:9" ht="3" customHeight="1">
      <c r="B9" s="41"/>
      <c r="C9" s="14"/>
      <c r="D9" s="14"/>
      <c r="E9" s="14"/>
      <c r="F9" s="14"/>
      <c r="G9" s="15"/>
      <c r="H9" s="15"/>
      <c r="I9" s="43"/>
    </row>
    <row r="10" spans="2:9" ht="15.75">
      <c r="B10" s="44" t="s">
        <v>18</v>
      </c>
      <c r="C10" s="14"/>
      <c r="D10" s="14"/>
      <c r="E10" s="14"/>
      <c r="F10" s="14"/>
      <c r="G10" s="28">
        <v>2000</v>
      </c>
      <c r="H10" s="24">
        <v>13</v>
      </c>
      <c r="I10" s="45">
        <f>G10*H10</f>
        <v>26000</v>
      </c>
    </row>
    <row r="11" spans="2:9" ht="15.75">
      <c r="B11" s="44" t="s">
        <v>4</v>
      </c>
      <c r="C11" s="14"/>
      <c r="D11" s="14"/>
      <c r="E11" s="14"/>
      <c r="F11" s="14"/>
      <c r="G11" s="29">
        <f>I10</f>
        <v>26000</v>
      </c>
      <c r="H11" s="24">
        <v>13.5</v>
      </c>
      <c r="I11" s="46">
        <f>G11/H11</f>
        <v>1925.9259259259259</v>
      </c>
    </row>
    <row r="12" spans="2:9" ht="15.75">
      <c r="B12" s="44" t="s">
        <v>5</v>
      </c>
      <c r="C12" s="14"/>
      <c r="D12" s="14"/>
      <c r="E12" s="14"/>
      <c r="F12" s="14"/>
      <c r="G12" s="30">
        <f>I10</f>
        <v>26000</v>
      </c>
      <c r="H12" s="25">
        <v>33.2</v>
      </c>
      <c r="I12" s="47">
        <f>G12*H12/100</f>
        <v>8632.000000000002</v>
      </c>
    </row>
    <row r="13" spans="2:9" ht="15.75">
      <c r="B13" s="44" t="s">
        <v>6</v>
      </c>
      <c r="C13" s="14"/>
      <c r="D13" s="14"/>
      <c r="E13" s="14"/>
      <c r="F13" s="14"/>
      <c r="G13" s="30">
        <f>I10+I12+I11</f>
        <v>36557.92592592593</v>
      </c>
      <c r="H13" s="26">
        <v>4.25</v>
      </c>
      <c r="I13" s="47">
        <f>G13*H13/100</f>
        <v>1553.7118518518519</v>
      </c>
    </row>
    <row r="14" spans="2:15" ht="24.75" customHeight="1">
      <c r="B14" s="67" t="s">
        <v>22</v>
      </c>
      <c r="C14" s="68"/>
      <c r="D14" s="68"/>
      <c r="E14" s="69"/>
      <c r="F14" s="70"/>
      <c r="G14" s="30">
        <f>I10</f>
        <v>26000</v>
      </c>
      <c r="H14" s="25">
        <v>0.8</v>
      </c>
      <c r="I14" s="47">
        <f>G14*H14/100</f>
        <v>208</v>
      </c>
      <c r="O14" s="8"/>
    </row>
    <row r="15" spans="2:9" ht="6.75" customHeight="1">
      <c r="B15" s="41"/>
      <c r="C15" s="14"/>
      <c r="D15" s="14"/>
      <c r="E15" s="14"/>
      <c r="F15" s="14"/>
      <c r="G15" s="14"/>
      <c r="H15" s="14"/>
      <c r="I15" s="48"/>
    </row>
    <row r="16" spans="2:9" ht="15.75">
      <c r="B16" s="49" t="s">
        <v>7</v>
      </c>
      <c r="C16" s="14"/>
      <c r="D16" s="14"/>
      <c r="E16" s="14"/>
      <c r="F16" s="14"/>
      <c r="G16" s="14"/>
      <c r="H16" s="16"/>
      <c r="I16" s="50">
        <f>SUM(I10:I14)</f>
        <v>38319.63777777778</v>
      </c>
    </row>
    <row r="17" spans="2:9" ht="12.75">
      <c r="B17" s="41"/>
      <c r="C17" s="14"/>
      <c r="D17" s="21"/>
      <c r="E17" s="17" t="s">
        <v>13</v>
      </c>
      <c r="F17" s="17" t="s">
        <v>8</v>
      </c>
      <c r="G17" s="14"/>
      <c r="H17" s="14"/>
      <c r="I17" s="51"/>
    </row>
    <row r="18" spans="2:9" ht="3" customHeight="1">
      <c r="B18" s="41"/>
      <c r="C18" s="14"/>
      <c r="D18" s="14"/>
      <c r="E18" s="17"/>
      <c r="F18" s="17"/>
      <c r="G18" s="14"/>
      <c r="H18" s="14"/>
      <c r="I18" s="51"/>
    </row>
    <row r="19" spans="2:9" ht="16.5">
      <c r="B19" s="41"/>
      <c r="C19" s="31" t="s">
        <v>9</v>
      </c>
      <c r="D19" s="22" t="s">
        <v>14</v>
      </c>
      <c r="E19" s="58">
        <v>52</v>
      </c>
      <c r="F19" s="58">
        <v>40</v>
      </c>
      <c r="G19" s="62"/>
      <c r="H19" s="32">
        <f>E19*F19</f>
        <v>2080</v>
      </c>
      <c r="I19" s="51"/>
    </row>
    <row r="20" spans="2:9" ht="16.5">
      <c r="B20" s="41" t="s">
        <v>19</v>
      </c>
      <c r="C20" s="14"/>
      <c r="D20" s="22" t="s">
        <v>15</v>
      </c>
      <c r="E20" s="58">
        <v>20</v>
      </c>
      <c r="F20" s="58">
        <v>8</v>
      </c>
      <c r="G20" s="33">
        <f>E20*F20</f>
        <v>160</v>
      </c>
      <c r="H20" s="32"/>
      <c r="I20" s="51"/>
    </row>
    <row r="21" spans="2:9" ht="16.5">
      <c r="B21" s="41" t="s">
        <v>20</v>
      </c>
      <c r="C21" s="14"/>
      <c r="D21" s="22" t="s">
        <v>15</v>
      </c>
      <c r="E21" s="58">
        <v>6</v>
      </c>
      <c r="F21" s="58">
        <v>8</v>
      </c>
      <c r="G21" s="33">
        <f>E21*F21</f>
        <v>48</v>
      </c>
      <c r="H21" s="32"/>
      <c r="I21" s="51"/>
    </row>
    <row r="22" spans="2:9" ht="16.5">
      <c r="B22" s="41" t="s">
        <v>21</v>
      </c>
      <c r="C22" s="14"/>
      <c r="D22" s="22" t="s">
        <v>15</v>
      </c>
      <c r="E22" s="58">
        <v>4</v>
      </c>
      <c r="F22" s="58">
        <v>8</v>
      </c>
      <c r="G22" s="33">
        <f>E22*F22</f>
        <v>32</v>
      </c>
      <c r="H22" s="32"/>
      <c r="I22" s="51"/>
    </row>
    <row r="23" spans="2:9" ht="4.5" customHeight="1">
      <c r="B23" s="41"/>
      <c r="C23" s="14"/>
      <c r="D23" s="14"/>
      <c r="E23" s="14"/>
      <c r="F23" s="14"/>
      <c r="G23" s="34"/>
      <c r="H23" s="35"/>
      <c r="I23" s="51"/>
    </row>
    <row r="24" spans="2:9" ht="16.5">
      <c r="B24" s="41"/>
      <c r="C24" s="14"/>
      <c r="D24" s="14"/>
      <c r="E24" s="14"/>
      <c r="F24" s="14"/>
      <c r="G24" s="36">
        <f>SUM(G19:G23)</f>
        <v>240</v>
      </c>
      <c r="H24" s="37">
        <f>SUM(H19:H23)</f>
        <v>2080</v>
      </c>
      <c r="I24" s="51"/>
    </row>
    <row r="25" spans="2:9" ht="8.25" customHeight="1">
      <c r="B25" s="41"/>
      <c r="C25" s="14"/>
      <c r="D25" s="14"/>
      <c r="E25" s="14"/>
      <c r="F25" s="14"/>
      <c r="G25" s="18"/>
      <c r="H25" s="19"/>
      <c r="I25" s="51"/>
    </row>
    <row r="26" spans="2:9" ht="16.5">
      <c r="B26" s="49" t="s">
        <v>10</v>
      </c>
      <c r="C26" s="14"/>
      <c r="D26" s="14"/>
      <c r="E26" s="14"/>
      <c r="F26" s="16"/>
      <c r="G26" s="38">
        <f>H24-G24</f>
        <v>1840</v>
      </c>
      <c r="H26" s="19"/>
      <c r="I26" s="51"/>
    </row>
    <row r="27" spans="2:9" ht="19.5" customHeight="1">
      <c r="B27" s="41"/>
      <c r="C27" s="14"/>
      <c r="D27" s="14"/>
      <c r="E27" s="14"/>
      <c r="F27" s="14"/>
      <c r="G27" s="16" t="s">
        <v>11</v>
      </c>
      <c r="H27" s="14"/>
      <c r="I27" s="50">
        <f>I16/G26</f>
        <v>20.82589009661836</v>
      </c>
    </row>
    <row r="28" spans="2:9" ht="14.25" customHeight="1">
      <c r="B28" s="41"/>
      <c r="C28" s="14"/>
      <c r="D28" s="14"/>
      <c r="E28" s="14"/>
      <c r="F28" s="14"/>
      <c r="G28" s="52" t="s">
        <v>12</v>
      </c>
      <c r="H28" s="23"/>
      <c r="I28" s="51"/>
    </row>
    <row r="29" spans="2:9" ht="15.75" customHeight="1">
      <c r="B29" s="41"/>
      <c r="C29" s="65" t="s">
        <v>23</v>
      </c>
      <c r="D29" s="66"/>
      <c r="E29" s="66"/>
      <c r="F29" s="66"/>
      <c r="G29" s="66"/>
      <c r="H29" s="23"/>
      <c r="I29" s="50">
        <f>I27*4</f>
        <v>83.30356038647344</v>
      </c>
    </row>
    <row r="30" spans="2:9" ht="15.75">
      <c r="B30" s="41"/>
      <c r="C30" s="65" t="s">
        <v>24</v>
      </c>
      <c r="D30" s="66"/>
      <c r="E30" s="66"/>
      <c r="F30" s="66"/>
      <c r="G30" s="66"/>
      <c r="H30" s="14"/>
      <c r="I30" s="50">
        <f>I27*8</f>
        <v>166.60712077294687</v>
      </c>
    </row>
    <row r="31" spans="2:9" ht="5.25" customHeight="1" thickBot="1">
      <c r="B31" s="53"/>
      <c r="C31" s="54"/>
      <c r="D31" s="55"/>
      <c r="E31" s="55"/>
      <c r="F31" s="55"/>
      <c r="G31" s="55"/>
      <c r="H31" s="56"/>
      <c r="I31" s="57"/>
    </row>
    <row r="32" spans="2:9" ht="12.75">
      <c r="B32" s="6"/>
      <c r="C32" s="6"/>
      <c r="D32" s="6"/>
      <c r="E32" s="6"/>
      <c r="F32" s="6"/>
      <c r="G32" s="6"/>
      <c r="H32" s="6"/>
      <c r="I32" s="6"/>
    </row>
    <row r="35" ht="12.75">
      <c r="B35" s="8"/>
    </row>
    <row r="36" ht="12.75">
      <c r="B36" s="8"/>
    </row>
  </sheetData>
  <mergeCells count="4">
    <mergeCell ref="C4:I4"/>
    <mergeCell ref="C30:G30"/>
    <mergeCell ref="C29:G29"/>
    <mergeCell ref="B14:F14"/>
  </mergeCells>
  <printOptions horizontalCentered="1" verticalCentered="1"/>
  <pageMargins left="0.7874015748031497" right="0.7874015748031497" top="0.3937007874015748" bottom="0.984251968503937" header="0.5118110236220472" footer="0.5118110236220472"/>
  <pageSetup fitToHeight="1" fitToWidth="1" horizontalDpi="300" verticalDpi="300" orientation="portrait" paperSize="9" scale="86" r:id="rId1"/>
  <ignoredErrors>
    <ignoredError sqref="I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Tabella Simulazione Calcolo Costo Orario</dc:title>
  <dc:subject/>
  <dc:creator>Dario Banfi</dc:creator>
  <cp:keywords/>
  <dc:description/>
  <cp:lastModifiedBy>Davide Ellis</cp:lastModifiedBy>
  <cp:lastPrinted>2001-08-27T11:42:07Z</cp:lastPrinted>
  <dcterms:created xsi:type="dcterms:W3CDTF">2000-03-17T08:41:51Z</dcterms:created>
  <dcterms:modified xsi:type="dcterms:W3CDTF">2006-12-12T14:25:28Z</dcterms:modified>
  <cp:category>Strumenti di Calcolo</cp:category>
  <cp:version/>
  <cp:contentType/>
  <cp:contentStatus/>
</cp:coreProperties>
</file>